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67A6547B-4B81-4B1A-B8F5-C3DC38E4914D}" xr6:coauthVersionLast="36" xr6:coauthVersionMax="36" xr10:uidLastSave="{00000000-0000-0000-0000-000000000000}"/>
  <bookViews>
    <workbookView xWindow="0" yWindow="0" windowWidth="28800" windowHeight="11325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ACT!$A$1:$E$244</definedName>
    <definedName name="_xlnm.Print_Area" localSheetId="10">Conciliacion_Eg!$A$1:$C$58</definedName>
    <definedName name="_xlnm.Print_Area" localSheetId="9">Conciliacion_Ig!$A$1:$C$37</definedName>
    <definedName name="_xlnm.Print_Area" localSheetId="7">EFE!$A$1:$E$87</definedName>
    <definedName name="_xlnm.Print_Area" localSheetId="1">ESF!$A$1:$I$164</definedName>
    <definedName name="_xlnm.Print_Area" localSheetId="11">Memoria!$A$1:$J$82</definedName>
    <definedName name="_xlnm.Print_Area" localSheetId="0">'Notas a los Edos Financieros'!$A$1:$E$50</definedName>
    <definedName name="_xlnm.Print_Area" localSheetId="5">VHP!$A$1:$E$52</definedName>
  </definedNames>
  <calcPr calcId="191029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<sst xmlns="http://schemas.openxmlformats.org/spreadsheetml/2006/main" count="902" uniqueCount="631">
  <si>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</si>
  <si>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</si>
  <si>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</si>
  <si>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</si>
  <si>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</si>
  <si>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</si>
  <si>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</si>
  <si>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</si>
  <si>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</si>
  <si>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</si>
  <si>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</si>
  <si>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</si>
  <si>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</si>
  <si>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</si>
  <si>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</si>
  <si>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</si>
  <si>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</si>
  <si>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</si>
  <si>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</si>
  <si>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</si>
  <si>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</si>
  <si>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</si>
  <si>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</si>
  <si>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</si>
  <si>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</si>
  <si>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</si>
  <si>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</si>
  <si>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</si>
  <si>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</si>
  <si>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</si>
  <si>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</si>
  <si>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</si>
  <si>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</si>
  <si>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</si>
  <si>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</si>
  <si>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</si>
  <si>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</si>
  <si>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</si>
  <si>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</si>
  <si>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</si>
  <si>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</si>
  <si>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</si>
  <si>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</si>
  <si>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</si>
  <si>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</si>
  <si>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</si>
  <si>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</si>
  <si>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</si>
  <si>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</si>
  <si>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</si>
  <si>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</si>
  <si>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</si>
  <si>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</si>
  <si>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</si>
  <si>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</si>
  <si>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</si>
  <si>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</si>
  <si>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</si>
  <si>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</si>
  <si>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</si>
  <si>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</si>
  <si>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</si>
  <si>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</si>
  <si>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</si>
  <si>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</si>
  <si>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</si>
  <si>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</si>
  <si>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</si>
  <si>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</si>
  <si>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</si>
  <si>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</si>
  <si>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</si>
  <si>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</si>
  <si>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</si>
  <si>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</si>
  <si>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</si>
  <si>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</si>
  <si>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</si>
  <si>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</si>
  <si>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</si>
  <si>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</si>
  <si>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</si>
  <si>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</si>
  <si>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</si>
  <si>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</si>
  <si>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</si>
  <si>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</si>
  <si>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</si>
  <si>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</si>
  <si>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</si>
  <si>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</si>
  <si>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</si>
  <si>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</si>
  <si>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</si>
  <si>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</si>
  <si>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</si>
  <si>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</si>
  <si>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</si>
  <si>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</si>
  <si>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</si>
  <si>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</si>
  <si>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</si>
  <si>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</si>
  <si>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</si>
  <si>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</si>
  <si>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</si>
  <si>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</si>
  <si>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</si>
  <si>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</si>
  <si>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</si>
  <si>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</si>
  <si>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</si>
  <si>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</si>
  <si>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</si>
  <si>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</si>
  <si>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</si>
  <si>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</si>
  <si>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</si>
  <si>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</si>
  <si>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</si>
  <si>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</si>
  <si>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</si>
  <si>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</si>
  <si>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</si>
  <si>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</si>
  <si>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</si>
  <si>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</si>
  <si>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</si>
  <si>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</si>
  <si>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</si>
  <si>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</si>
  <si>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</si>
  <si>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</si>
  <si>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</si>
  <si>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</si>
  <si>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</si>
  <si>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</si>
  <si>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</si>
  <si>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</si>
  <si>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</si>
  <si>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</si>
  <si>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</si>
  <si>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</si>
  <si>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</si>
  <si>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</si>
  <si>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</si>
  <si>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</si>
  <si>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</si>
  <si>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</si>
  <si>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</si>
  <si>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</si>
  <si>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</si>
  <si>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</si>
  <si>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</si>
  <si>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</si>
  <si>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</si>
  <si>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</si>
  <si>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</si>
  <si>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</si>
  <si>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</si>
  <si>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</si>
  <si>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</si>
  <si>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</si>
  <si>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</si>
  <si>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</si>
  <si>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</si>
  <si>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</si>
  <si>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</si>
  <si>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</si>
  <si>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</si>
  <si>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</si>
  <si>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</si>
  <si>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</si>
  <si>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</si>
  <si>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</si>
  <si>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</si>
  <si>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</si>
  <si>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</si>
  <si>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</si>
  <si>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</si>
  <si>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</si>
  <si>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</si>
  <si>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</si>
  <si>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</si>
  <si>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</si>
  <si>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</si>
  <si>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</si>
  <si>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</si>
  <si>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</si>
  <si>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</si>
  <si>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</si>
  <si>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</si>
  <si>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</si>
  <si>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</si>
  <si>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</si>
  <si>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</si>
  <si>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</si>
  <si>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</si>
  <si>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</si>
  <si>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</si>
  <si>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</si>
  <si>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</si>
  <si>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</si>
  <si>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</si>
  <si>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</si>
  <si>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</si>
  <si>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</si>
  <si>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</si>
  <si>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</si>
  <si>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</si>
  <si>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</si>
  <si>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</si>
  <si>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</si>
  <si>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</si>
  <si>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</si>
  <si>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</si>
  <si>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</si>
  <si>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</si>
  <si>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</si>
  <si>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</si>
  <si>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</si>
  <si>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</si>
  <si>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</si>
  <si>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</si>
  <si>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</si>
  <si>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</si>
  <si>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</si>
  <si>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</si>
  <si>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</si>
  <si>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</si>
  <si>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</si>
  <si>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</si>
  <si>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</si>
  <si>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</si>
  <si>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</si>
  <si>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</si>
  <si>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</si>
  <si>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</si>
  <si>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</si>
  <si>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</si>
  <si>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</si>
  <si>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</si>
  <si>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</si>
  <si>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</si>
  <si>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</si>
  <si>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</si>
  <si>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</si>
  <si>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</si>
  <si>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</si>
  <si>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</si>
  <si>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</si>
  <si>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</si>
  <si>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</si>
  <si>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</si>
  <si>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</si>
  <si>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</si>
  <si>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</si>
  <si>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</si>
  <si>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</si>
  <si>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</si>
  <si>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</si>
  <si>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</si>
  <si>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</si>
  <si>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</si>
  <si>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</si>
  <si>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</si>
  <si>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</si>
  <si>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</si>
  <si>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</si>
  <si>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</si>
  <si>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</si>
  <si>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</si>
  <si>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</si>
  <si>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</si>
  <si>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</si>
  <si>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</si>
  <si>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</si>
  <si>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</si>
  <si>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</si>
  <si>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</si>
  <si>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</si>
  <si>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</si>
  <si>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</si>
  <si>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</si>
  <si>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</si>
  <si>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</si>
  <si>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</si>
  <si>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</si>
  <si>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</si>
  <si>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</si>
  <si>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</si>
  <si>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</si>
  <si>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</si>
  <si>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</si>
  <si>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</si>
  <si>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</si>
  <si>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</si>
  <si>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</si>
  <si>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</si>
  <si>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</si>
  <si>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</si>
  <si>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</si>
  <si>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</si>
  <si>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</si>
  <si>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</si>
  <si>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</si>
  <si>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</si>
  <si>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</si>
  <si>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</si>
  <si>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</si>
  <si>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</si>
  <si>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</si>
  <si>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</si>
  <si>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</si>
  <si>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</si>
  <si>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</si>
  <si>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</si>
  <si>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</si>
  <si>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</si>
  <si>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</si>
  <si>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</si>
  <si>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</si>
  <si>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</si>
  <si>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</si>
  <si>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</si>
  <si>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</si>
  <si>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</si>
  <si>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</si>
  <si>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</si>
  <si>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</si>
  <si>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</si>
  <si>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</si>
  <si>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</si>
  <si>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</si>
  <si>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</si>
  <si>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</si>
  <si>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</si>
  <si>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</si>
  <si>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</si>
  <si>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</si>
  <si>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</si>
  <si>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</si>
  <si>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</si>
  <si>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</si>
  <si>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</si>
  <si>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</si>
  <si>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</si>
  <si>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</si>
  <si>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</si>
  <si>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</si>
  <si>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</si>
  <si>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</si>
  <si>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</si>
  <si>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</si>
  <si>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</si>
  <si>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</si>
  <si>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</si>
  <si>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</si>
  <si>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</si>
  <si>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</si>
  <si>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</si>
  <si>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</si>
  <si>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</si>
  <si>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</si>
  <si>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</si>
  <si>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</si>
  <si>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</si>
  <si>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</si>
  <si>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</si>
  <si>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</si>
  <si>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</si>
  <si>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</si>
  <si>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</si>
  <si>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</si>
  <si>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</si>
  <si>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</si>
  <si>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</si>
  <si>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</si>
  <si>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</si>
  <si>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</si>
  <si>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</si>
  <si>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</si>
  <si>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</si>
  <si>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</si>
  <si>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</si>
  <si>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</si>
  <si>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</si>
  <si>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</si>
  <si>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</si>
  <si>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</si>
  <si>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</si>
  <si>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</si>
  <si>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</si>
  <si>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</si>
  <si>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</si>
  <si>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</si>
  <si>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</si>
  <si>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</si>
  <si>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</si>
  <si>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</si>
  <si>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</si>
  <si>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</si>
  <si>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</si>
  <si>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</si>
  <si>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</si>
  <si>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</si>
  <si>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</si>
  <si>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</si>
  <si>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</si>
  <si>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</si>
  <si>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</si>
  <si>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</si>
  <si>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</si>
  <si>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</si>
  <si>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</si>
  <si>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</si>
  <si>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</si>
  <si>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</si>
  <si>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</si>
  <si>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</si>
  <si>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</si>
  <si>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</si>
  <si>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</si>
  <si>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</si>
  <si>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</si>
  <si>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</si>
  <si>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</si>
  <si>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</si>
  <si>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</si>
  <si>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</si>
  <si>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</si>
  <si>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</si>
  <si>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</si>
  <si>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</si>
  <si>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</si>
  <si>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</si>
  <si>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</si>
  <si>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</si>
  <si>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</si>
  <si>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</si>
  <si>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</si>
  <si>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</si>
  <si>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</si>
  <si>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</si>
  <si>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</si>
  <si>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</si>
  <si>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</si>
  <si>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</si>
  <si>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</si>
  <si>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</si>
  <si>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</si>
  <si>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</si>
  <si>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</si>
  <si>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</si>
  <si>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</si>
  <si>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</si>
  <si>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</si>
  <si>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</si>
  <si>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</si>
  <si>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</si>
  <si>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</si>
  <si>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</si>
  <si>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</si>
  <si>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</si>
  <si>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</si>
  <si>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</si>
  <si>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</si>
  <si>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</si>
  <si>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</si>
  <si>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</si>
  <si>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</si>
  <si>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</si>
  <si>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</si>
  <si>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</si>
  <si>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</si>
  <si>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</si>
  <si>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</si>
  <si>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</si>
  <si>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</si>
  <si>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</si>
  <si>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</si>
  <si>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</si>
  <si>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</si>
  <si>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</si>
  <si>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</si>
  <si>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</si>
  <si>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</si>
  <si>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</si>
  <si>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</si>
  <si>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</si>
  <si>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</si>
  <si>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</si>
  <si>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</si>
  <si>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</si>
  <si>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</si>
  <si>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</si>
  <si>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</si>
  <si>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</si>
  <si>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</si>
  <si>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</si>
  <si>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</si>
  <si>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</si>
  <si>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</si>
  <si>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</si>
  <si>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</si>
  <si>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</si>
  <si>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</si>
  <si>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</si>
  <si>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</si>
  <si>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</si>
  <si>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</si>
  <si>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</si>
  <si>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</si>
  <si>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</si>
  <si>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</si>
  <si>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</si>
  <si>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</si>
  <si>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</si>
  <si>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</si>
  <si>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</si>
  <si>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</si>
  <si>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</si>
  <si>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</si>
  <si>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</si>
  <si>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</si>
  <si>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</si>
  <si>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</si>
  <si>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</si>
  <si>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</si>
  <si>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</si>
  <si>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</si>
  <si>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</si>
  <si>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</si>
  <si>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</si>
  <si>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</si>
  <si>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</si>
  <si>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</si>
  <si>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</si>
  <si>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</si>
  <si>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</si>
  <si>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</si>
  <si>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</si>
  <si>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</si>
  <si>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</si>
  <si>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</si>
  <si>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</si>
  <si>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</si>
  <si>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</si>
  <si>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</si>
  <si>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</si>
  <si>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</si>
  <si>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</si>
  <si>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</si>
  <si>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</si>
  <si>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</si>
  <si>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</si>
  <si>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</si>
  <si>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</si>
  <si>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</si>
  <si>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</si>
  <si>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</si>
  <si>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</si>
  <si>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</si>
  <si>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</si>
  <si>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</si>
  <si>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</si>
  <si>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</si>
  <si>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</si>
  <si>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</si>
  <si>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</si>
  <si>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</si>
  <si>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</si>
  <si>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</si>
  <si>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</si>
  <si>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</si>
  <si>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</si>
  <si>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</si>
  <si>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</si>
  <si>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</si>
  <si>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</si>
  <si>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</si>
  <si>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</si>
  <si>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</si>
  <si>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</si>
  <si>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</si>
  <si>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</si>
  <si>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</si>
  <si>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</si>
  <si>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</si>
  <si>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</si>
  <si>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</si>
  <si>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</si>
  <si>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</si>
  <si>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</si>
  <si>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</si>
  <si>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</si>
  <si>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</si>
  <si>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</si>
  <si>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</si>
  <si>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</si>
  <si>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</si>
  <si>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</si>
  <si>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</si>
  <si>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</si>
  <si>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</si>
  <si>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</si>
  <si>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</si>
  <si>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</si>
  <si>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</si>
  <si>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</si>
  <si>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</si>
  <si>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</si>
  <si>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</si>
  <si>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</si>
  <si>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</si>
  <si>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</si>
  <si>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</si>
  <si>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</si>
  <si>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</si>
  <si>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</si>
  <si>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</si>
  <si>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</si>
  <si>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</si>
  <si>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</si>
  <si>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</si>
  <si>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</si>
  <si>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</si>
  <si>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</si>
  <si>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Municipio de San Felipe</t>
  </si>
  <si>
    <t>Correspondiente del 1 de Enero AL 31 DE DICIEMBRE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</si>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</sst>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9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8" fillId="0" borderId="0" xfId="10" applyFont="1" applyAlignment="1">
      <alignment horizontal="justify" wrapText="1"/>
    </xf>
    <xf numFmtId="0" fontId="0" fillId="0" borderId="0" xfId="0" applyAlignment="1">
      <alignment horizontal="justify" wrapTex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8" fillId="0" borderId="0" xfId="10" applyFont="1" applyAlignment="1">
      <alignment horizontal="justify" wrapText="1"/>
    </xf>
    <xf numFmtId="0" fontId="0" fillId="0" borderId="0" xfId="0" applyAlignment="1">
      <alignment horizontal="justify" wrapText="1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view="pageBreakPreview" zoomScaleNormal="10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1" t="s">
        <v>628</v>
      </c>
      <c r="B1" s="141"/>
      <c r="C1" s="19"/>
      <c r="D1" s="16" t="s">
        <v>614</v>
      </c>
      <c r="E1" s="17">
        <v>2022</v>
      </c>
    </row>
    <row r="2" spans="1:5" ht="18.95" customHeight="1" x14ac:dyDescent="0.2">
      <c r="A2" s="142" t="s">
        <v>613</v>
      </c>
      <c r="B2" s="142"/>
      <c r="C2" s="38"/>
      <c r="D2" s="16" t="s">
        <v>615</v>
      </c>
      <c r="E2" s="19" t="s">
        <v>617</v>
      </c>
    </row>
    <row r="3" spans="1:5" ht="18.95" customHeight="1" x14ac:dyDescent="0.2">
      <c r="A3" s="143" t="s">
        <v>629</v>
      </c>
      <c r="B3" s="143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3" spans="1:2" x14ac:dyDescent="0.2">
      <c r="A43" s="103" t="s">
        <v>630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9"/>
  <sheetViews>
    <sheetView showGridLines="0" view="pageBreakPreview" zoomScale="160" zoomScaleNormal="100" zoomScaleSheetLayoutView="160" workbookViewId="0">
      <selection activeCell="B25" sqref="B25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7" t="s">
        <v>628</v>
      </c>
      <c r="B1" s="148"/>
      <c r="C1" s="149"/>
    </row>
    <row r="2" spans="1:3" s="39" customFormat="1" ht="18" customHeight="1" x14ac:dyDescent="0.25">
      <c r="A2" s="150" t="s">
        <v>44</v>
      </c>
      <c r="B2" s="151"/>
      <c r="C2" s="152"/>
    </row>
    <row r="3" spans="1:3" s="39" customFormat="1" ht="18" customHeight="1" x14ac:dyDescent="0.25">
      <c r="A3" s="150" t="s">
        <v>629</v>
      </c>
      <c r="B3" s="151"/>
      <c r="C3" s="152"/>
    </row>
    <row r="4" spans="1:3" s="42" customFormat="1" ht="18" customHeight="1" x14ac:dyDescent="0.2">
      <c r="A4" s="153" t="s">
        <v>624</v>
      </c>
      <c r="B4" s="154"/>
      <c r="C4" s="155"/>
    </row>
    <row r="5" spans="1:3" s="40" customFormat="1" x14ac:dyDescent="0.2">
      <c r="A5" s="60" t="s">
        <v>529</v>
      </c>
      <c r="B5" s="60"/>
      <c r="C5" s="61">
        <v>499812151.69999999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499812151.69999999</v>
      </c>
    </row>
    <row r="23" spans="1:3" ht="42.75" customHeight="1" x14ac:dyDescent="0.25">
      <c r="A23" s="156" t="s">
        <v>630</v>
      </c>
      <c r="B23" s="157"/>
      <c r="C23" s="157"/>
    </row>
    <row r="24" spans="1:3" ht="42.75" customHeight="1" x14ac:dyDescent="0.25">
      <c r="A24" s="139"/>
      <c r="B24" s="140"/>
      <c r="C24" s="140"/>
    </row>
    <row r="25" spans="1:3" ht="42.75" customHeight="1" x14ac:dyDescent="0.25">
      <c r="A25" s="139"/>
      <c r="B25" s="140"/>
      <c r="C25" s="140"/>
    </row>
    <row r="26" spans="1:3" ht="42.75" customHeight="1" x14ac:dyDescent="0.25">
      <c r="A26" s="139"/>
      <c r="B26" s="140"/>
      <c r="C26" s="140"/>
    </row>
    <row r="27" spans="1:3" ht="42.75" customHeight="1" x14ac:dyDescent="0.25">
      <c r="A27" s="139"/>
      <c r="B27" s="140"/>
      <c r="C27" s="140"/>
    </row>
    <row r="28" spans="1:3" ht="42.75" customHeight="1" x14ac:dyDescent="0.25">
      <c r="A28" s="139"/>
      <c r="B28" s="140"/>
      <c r="C28" s="140"/>
    </row>
    <row r="29" spans="1:3" ht="42.75" customHeight="1" x14ac:dyDescent="0.25">
      <c r="A29" s="139"/>
      <c r="B29" s="140"/>
      <c r="C29" s="140"/>
    </row>
  </sheetData>
  <mergeCells count="5">
    <mergeCell ref="A1:C1"/>
    <mergeCell ref="A2:C2"/>
    <mergeCell ref="A3:C3"/>
    <mergeCell ref="A4:C4"/>
    <mergeCell ref="A23:C2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2"/>
  <sheetViews>
    <sheetView showGridLines="0" view="pageBreakPreview" zoomScale="140" zoomScaleNormal="100" zoomScaleSheetLayoutView="140" workbookViewId="0">
      <selection sqref="A1:C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8" t="s">
        <v>628</v>
      </c>
      <c r="B1" s="159"/>
      <c r="C1" s="160"/>
    </row>
    <row r="2" spans="1:3" s="43" customFormat="1" ht="18.95" customHeight="1" x14ac:dyDescent="0.25">
      <c r="A2" s="161" t="s">
        <v>45</v>
      </c>
      <c r="B2" s="162"/>
      <c r="C2" s="163"/>
    </row>
    <row r="3" spans="1:3" s="43" customFormat="1" ht="18.95" customHeight="1" x14ac:dyDescent="0.25">
      <c r="A3" s="161" t="s">
        <v>629</v>
      </c>
      <c r="B3" s="162"/>
      <c r="C3" s="163"/>
    </row>
    <row r="4" spans="1:3" s="44" customFormat="1" x14ac:dyDescent="0.2">
      <c r="A4" s="153" t="s">
        <v>624</v>
      </c>
      <c r="B4" s="154"/>
      <c r="C4" s="155"/>
    </row>
    <row r="5" spans="1:3" x14ac:dyDescent="0.2">
      <c r="A5" s="91" t="s">
        <v>542</v>
      </c>
      <c r="B5" s="60"/>
      <c r="C5" s="84">
        <v>409401607.62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142782788.02999997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1487997.03</v>
      </c>
    </row>
    <row r="11" spans="1:3" x14ac:dyDescent="0.2">
      <c r="A11" s="100">
        <v>2.4</v>
      </c>
      <c r="B11" s="83" t="s">
        <v>241</v>
      </c>
      <c r="C11" s="93">
        <v>117506.01</v>
      </c>
    </row>
    <row r="12" spans="1:3" x14ac:dyDescent="0.2">
      <c r="A12" s="100">
        <v>2.5</v>
      </c>
      <c r="B12" s="83" t="s">
        <v>242</v>
      </c>
      <c r="C12" s="93">
        <v>179969.99</v>
      </c>
    </row>
    <row r="13" spans="1:3" x14ac:dyDescent="0.2">
      <c r="A13" s="100">
        <v>2.6</v>
      </c>
      <c r="B13" s="83" t="s">
        <v>243</v>
      </c>
      <c r="C13" s="93">
        <v>491100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597759.39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33780</v>
      </c>
    </row>
    <row r="19" spans="1:3" x14ac:dyDescent="0.2">
      <c r="A19" s="100" t="s">
        <v>575</v>
      </c>
      <c r="B19" s="83" t="s">
        <v>546</v>
      </c>
      <c r="C19" s="93">
        <v>138518350.09999999</v>
      </c>
    </row>
    <row r="20" spans="1:3" x14ac:dyDescent="0.2">
      <c r="A20" s="100" t="s">
        <v>576</v>
      </c>
      <c r="B20" s="83" t="s">
        <v>547</v>
      </c>
      <c r="C20" s="93">
        <v>1356325.51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84774358.399999991</v>
      </c>
    </row>
    <row r="31" spans="1:3" x14ac:dyDescent="0.2">
      <c r="A31" s="100" t="s">
        <v>564</v>
      </c>
      <c r="B31" s="83" t="s">
        <v>442</v>
      </c>
      <c r="C31" s="93">
        <v>9430649.5500000007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75343708.849999994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351393177.99000001</v>
      </c>
    </row>
    <row r="42" spans="1:3" ht="26.25" customHeight="1" x14ac:dyDescent="0.25">
      <c r="A42" s="156" t="s">
        <v>630</v>
      </c>
      <c r="B42" s="157"/>
      <c r="C42" s="157"/>
    </row>
  </sheetData>
  <mergeCells count="5">
    <mergeCell ref="A1:C1"/>
    <mergeCell ref="A2:C2"/>
    <mergeCell ref="A3:C3"/>
    <mergeCell ref="A4:C4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view="pageBreakPreview" zoomScaleNormal="100" zoomScaleSheetLayoutView="100" workbookViewId="0">
      <selection sqref="A1:F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6" t="s">
        <v>628</v>
      </c>
      <c r="B1" s="164"/>
      <c r="C1" s="164"/>
      <c r="D1" s="164"/>
      <c r="E1" s="164"/>
      <c r="F1" s="164"/>
      <c r="G1" s="29" t="s">
        <v>614</v>
      </c>
      <c r="H1" s="30">
        <v>2022</v>
      </c>
    </row>
    <row r="2" spans="1:10" ht="18.95" customHeight="1" x14ac:dyDescent="0.2">
      <c r="A2" s="146" t="s">
        <v>625</v>
      </c>
      <c r="B2" s="164"/>
      <c r="C2" s="164"/>
      <c r="D2" s="164"/>
      <c r="E2" s="164"/>
      <c r="F2" s="164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5" t="s">
        <v>629</v>
      </c>
      <c r="B3" s="166"/>
      <c r="C3" s="166"/>
      <c r="D3" s="166"/>
      <c r="E3" s="166"/>
      <c r="F3" s="166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193944.8</v>
      </c>
      <c r="D23" s="36">
        <v>176748.69</v>
      </c>
      <c r="E23" s="36">
        <v>-275509.69</v>
      </c>
      <c r="F23" s="36">
        <f t="shared" si="0"/>
        <v>95183.799999999988</v>
      </c>
    </row>
    <row r="24" spans="1:6" x14ac:dyDescent="0.2">
      <c r="A24" s="31">
        <v>7340</v>
      </c>
      <c r="B24" s="31" t="s">
        <v>110</v>
      </c>
      <c r="C24" s="36">
        <v>-193944.8</v>
      </c>
      <c r="D24" s="36">
        <v>275509.69</v>
      </c>
      <c r="E24" s="36">
        <v>-176748.69</v>
      </c>
      <c r="F24" s="36">
        <f t="shared" si="0"/>
        <v>-95183.799999999988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  <row r="54" spans="1:6" x14ac:dyDescent="0.2">
      <c r="A54" s="31" t="s">
        <v>630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7" t="s">
        <v>35</v>
      </c>
      <c r="B5" s="167"/>
      <c r="C5" s="167"/>
      <c r="D5" s="167"/>
      <c r="E5" s="167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8" t="s">
        <v>37</v>
      </c>
      <c r="C10" s="168"/>
      <c r="D10" s="168"/>
      <c r="E10" s="168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8" t="s">
        <v>39</v>
      </c>
      <c r="C12" s="168"/>
      <c r="D12" s="168"/>
      <c r="E12" s="168"/>
    </row>
    <row r="13" spans="1:8" s="129" customFormat="1" ht="26.1" customHeight="1" x14ac:dyDescent="0.2">
      <c r="A13" s="133" t="s">
        <v>608</v>
      </c>
      <c r="B13" s="168" t="s">
        <v>40</v>
      </c>
      <c r="C13" s="168"/>
      <c r="D13" s="168"/>
      <c r="E13" s="168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3"/>
  <sheetViews>
    <sheetView view="pageBreakPreview" zoomScale="110" zoomScaleNormal="106" zoomScaleSheetLayoutView="110" workbookViewId="0">
      <selection activeCell="A2" sqref="A2:F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4" t="s">
        <v>628</v>
      </c>
      <c r="B1" s="145"/>
      <c r="C1" s="145"/>
      <c r="D1" s="145"/>
      <c r="E1" s="145"/>
      <c r="F1" s="145"/>
      <c r="G1" s="16" t="s">
        <v>614</v>
      </c>
      <c r="H1" s="27">
        <v>2022</v>
      </c>
    </row>
    <row r="2" spans="1:8" s="18" customFormat="1" ht="18.95" customHeight="1" x14ac:dyDescent="0.25">
      <c r="A2" s="144" t="s">
        <v>618</v>
      </c>
      <c r="B2" s="145"/>
      <c r="C2" s="145"/>
      <c r="D2" s="145"/>
      <c r="E2" s="145"/>
      <c r="F2" s="145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4" t="s">
        <v>629</v>
      </c>
      <c r="B3" s="145"/>
      <c r="C3" s="145"/>
      <c r="D3" s="145"/>
      <c r="E3" s="145"/>
      <c r="F3" s="145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38699014.439999998</v>
      </c>
    </row>
    <row r="9" spans="1:8" x14ac:dyDescent="0.2">
      <c r="A9" s="24">
        <v>1115</v>
      </c>
      <c r="B9" s="22" t="s">
        <v>199</v>
      </c>
      <c r="C9" s="26">
        <v>106206.45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2021</v>
      </c>
      <c r="E14" s="23">
        <v>2020</v>
      </c>
      <c r="F14" s="23">
        <v>2019</v>
      </c>
      <c r="G14" s="23">
        <v>2018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-135.13</v>
      </c>
      <c r="D15" s="26">
        <v>52710.239999999998</v>
      </c>
      <c r="E15" s="26">
        <v>22659.74</v>
      </c>
      <c r="F15" s="26">
        <v>0.92</v>
      </c>
      <c r="G15" s="26">
        <v>18058.38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4044450.87</v>
      </c>
      <c r="D20" s="26">
        <v>4044450.87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894118.59</v>
      </c>
      <c r="D23" s="26">
        <v>894118.59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1232586.3899999999</v>
      </c>
      <c r="D24" s="26">
        <v>1232586.3899999999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2178205.34</v>
      </c>
      <c r="D25" s="26">
        <v>2178205.34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25562778.52</v>
      </c>
      <c r="D27" s="26">
        <v>25562778.52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579427265.82000005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51460547.950000003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38433753.219999999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3707196.86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475036574.44999999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10789193.34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88434493.469999999</v>
      </c>
      <c r="D62" s="26">
        <f t="shared" ref="D62:E62" si="0">SUM(D63:D70)</f>
        <v>7352010.8200000003</v>
      </c>
      <c r="E62" s="26">
        <f t="shared" si="0"/>
        <v>-62801615.270000003</v>
      </c>
    </row>
    <row r="63" spans="1:9" x14ac:dyDescent="0.2">
      <c r="A63" s="24">
        <v>1241</v>
      </c>
      <c r="B63" s="22" t="s">
        <v>240</v>
      </c>
      <c r="C63" s="26">
        <v>12962021.74</v>
      </c>
      <c r="D63" s="26">
        <v>1050195.55</v>
      </c>
      <c r="E63" s="26">
        <v>-7988123.0099999998</v>
      </c>
    </row>
    <row r="64" spans="1:9" x14ac:dyDescent="0.2">
      <c r="A64" s="24">
        <v>1242</v>
      </c>
      <c r="B64" s="22" t="s">
        <v>241</v>
      </c>
      <c r="C64" s="26">
        <v>2536478.52</v>
      </c>
      <c r="D64" s="26">
        <v>361857.3</v>
      </c>
      <c r="E64" s="26">
        <v>-1681541.21</v>
      </c>
    </row>
    <row r="65" spans="1:9" x14ac:dyDescent="0.2">
      <c r="A65" s="24">
        <v>1243</v>
      </c>
      <c r="B65" s="22" t="s">
        <v>242</v>
      </c>
      <c r="C65" s="26">
        <v>302906.81</v>
      </c>
      <c r="D65" s="26">
        <v>33375.93</v>
      </c>
      <c r="E65" s="26">
        <v>-80998.42</v>
      </c>
    </row>
    <row r="66" spans="1:9" x14ac:dyDescent="0.2">
      <c r="A66" s="24">
        <v>1244</v>
      </c>
      <c r="B66" s="22" t="s">
        <v>243</v>
      </c>
      <c r="C66" s="26">
        <v>59477112.100000001</v>
      </c>
      <c r="D66" s="26">
        <v>4646299.83</v>
      </c>
      <c r="E66" s="26">
        <v>-47424626.740000002</v>
      </c>
    </row>
    <row r="67" spans="1:9" x14ac:dyDescent="0.2">
      <c r="A67" s="24">
        <v>1245</v>
      </c>
      <c r="B67" s="22" t="s">
        <v>244</v>
      </c>
      <c r="C67" s="26">
        <v>1793075.22</v>
      </c>
      <c r="D67" s="26">
        <v>179307.57</v>
      </c>
      <c r="E67" s="26">
        <v>-733220.69</v>
      </c>
    </row>
    <row r="68" spans="1:9" x14ac:dyDescent="0.2">
      <c r="A68" s="24">
        <v>1246</v>
      </c>
      <c r="B68" s="22" t="s">
        <v>245</v>
      </c>
      <c r="C68" s="26">
        <v>10100904.92</v>
      </c>
      <c r="D68" s="26">
        <v>805574.64</v>
      </c>
      <c r="E68" s="26">
        <v>-4893105.2</v>
      </c>
    </row>
    <row r="69" spans="1:9" x14ac:dyDescent="0.2">
      <c r="A69" s="24">
        <v>1247</v>
      </c>
      <c r="B69" s="22" t="s">
        <v>246</v>
      </c>
      <c r="C69" s="26">
        <v>283244.15999999997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978750</v>
      </c>
      <c r="D70" s="26">
        <v>275400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1633176.83</v>
      </c>
      <c r="D74" s="26">
        <f>SUM(D75:D79)</f>
        <v>154189.37</v>
      </c>
      <c r="E74" s="26">
        <f>SUM(E75:E79)</f>
        <v>1042463.97</v>
      </c>
    </row>
    <row r="75" spans="1:9" x14ac:dyDescent="0.2">
      <c r="A75" s="24">
        <v>1251</v>
      </c>
      <c r="B75" s="22" t="s">
        <v>250</v>
      </c>
      <c r="C75" s="26">
        <v>1561951.53</v>
      </c>
      <c r="D75" s="26">
        <v>147066.84</v>
      </c>
      <c r="E75" s="26">
        <v>1011741.32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71225.3</v>
      </c>
      <c r="D78" s="26">
        <v>7122.53</v>
      </c>
      <c r="E78" s="26">
        <v>30722.65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41621.93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41621.93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5349912.0999999996</v>
      </c>
      <c r="D110" s="26">
        <f>SUM(D111:D119)</f>
        <v>5349912.0999999996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2679544.16</v>
      </c>
      <c r="D111" s="26">
        <f>C111</f>
        <v>2679544.16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476551.01</v>
      </c>
      <c r="D112" s="26">
        <f t="shared" ref="D112:D119" si="1">C112</f>
        <v>476551.01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738.5</v>
      </c>
      <c r="D113" s="26">
        <f t="shared" si="1"/>
        <v>738.5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-1011076.08</v>
      </c>
      <c r="D117" s="26">
        <f t="shared" si="1"/>
        <v>-1011076.08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3204154.51</v>
      </c>
      <c r="D119" s="26">
        <f t="shared" si="1"/>
        <v>3204154.51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  <row r="153" spans="1:3" x14ac:dyDescent="0.2">
      <c r="A153" s="22" t="s">
        <v>630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6"/>
  <sheetViews>
    <sheetView view="pageBreakPreview" zoomScale="120" zoomScaleNormal="100" zoomScaleSheetLayoutView="12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2" t="s">
        <v>628</v>
      </c>
      <c r="B1" s="142"/>
      <c r="C1" s="142"/>
      <c r="D1" s="16" t="s">
        <v>614</v>
      </c>
      <c r="E1" s="27">
        <v>2022</v>
      </c>
    </row>
    <row r="2" spans="1:5" s="18" customFormat="1" ht="18.95" customHeight="1" x14ac:dyDescent="0.25">
      <c r="A2" s="142" t="s">
        <v>621</v>
      </c>
      <c r="B2" s="142"/>
      <c r="C2" s="142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2" t="s">
        <v>629</v>
      </c>
      <c r="B3" s="142"/>
      <c r="C3" s="142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49643758.93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26999029.489999995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72116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23744583.829999998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1071784.99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2110544.67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6313305.7100000009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1108441.6000000001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5175320.03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29544.080000000002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12818402.6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12818402.6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3513021.13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1543866.04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146261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1594138.15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155.94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228600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408641829.46000004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408641829.46000004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158346924.69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214127888.77000001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32916535.23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3250480.77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351393177.99000001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201876951.09</v>
      </c>
      <c r="D100" s="59">
        <f>C100/$C$99</f>
        <v>0.57450446888227591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120049810.03999999</v>
      </c>
      <c r="D101" s="59">
        <f t="shared" ref="D101:D164" si="0">C101/$C$99</f>
        <v>0.34163955807763685</v>
      </c>
      <c r="E101" s="58"/>
    </row>
    <row r="102" spans="1:5" x14ac:dyDescent="0.2">
      <c r="A102" s="56">
        <v>5111</v>
      </c>
      <c r="B102" s="53" t="s">
        <v>364</v>
      </c>
      <c r="C102" s="57">
        <v>72702435.849999994</v>
      </c>
      <c r="D102" s="59">
        <f t="shared" si="0"/>
        <v>0.20689768727402263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10799913.93</v>
      </c>
      <c r="D104" s="59">
        <f t="shared" si="0"/>
        <v>3.0734557773080456E-2</v>
      </c>
      <c r="E104" s="58"/>
    </row>
    <row r="105" spans="1:5" x14ac:dyDescent="0.2">
      <c r="A105" s="56">
        <v>5114</v>
      </c>
      <c r="B105" s="53" t="s">
        <v>367</v>
      </c>
      <c r="C105" s="57">
        <v>19702835.140000001</v>
      </c>
      <c r="D105" s="59">
        <f t="shared" si="0"/>
        <v>5.6070625083565813E-2</v>
      </c>
      <c r="E105" s="58"/>
    </row>
    <row r="106" spans="1:5" x14ac:dyDescent="0.2">
      <c r="A106" s="56">
        <v>5115</v>
      </c>
      <c r="B106" s="53" t="s">
        <v>368</v>
      </c>
      <c r="C106" s="57">
        <v>13522691.630000001</v>
      </c>
      <c r="D106" s="59">
        <f t="shared" si="0"/>
        <v>3.848307957300421E-2</v>
      </c>
      <c r="E106" s="58"/>
    </row>
    <row r="107" spans="1:5" x14ac:dyDescent="0.2">
      <c r="A107" s="56">
        <v>5116</v>
      </c>
      <c r="B107" s="53" t="s">
        <v>369</v>
      </c>
      <c r="C107" s="57">
        <v>3321933.49</v>
      </c>
      <c r="D107" s="59">
        <f t="shared" si="0"/>
        <v>9.4536083739637546E-3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32052231.68</v>
      </c>
      <c r="D108" s="59">
        <f t="shared" si="0"/>
        <v>9.1214723812629475E-2</v>
      </c>
      <c r="E108" s="58"/>
    </row>
    <row r="109" spans="1:5" x14ac:dyDescent="0.2">
      <c r="A109" s="56">
        <v>5121</v>
      </c>
      <c r="B109" s="53" t="s">
        <v>371</v>
      </c>
      <c r="C109" s="57">
        <v>2484031.61</v>
      </c>
      <c r="D109" s="59">
        <f t="shared" si="0"/>
        <v>7.0690945800623677E-3</v>
      </c>
      <c r="E109" s="58"/>
    </row>
    <row r="110" spans="1:5" x14ac:dyDescent="0.2">
      <c r="A110" s="56">
        <v>5122</v>
      </c>
      <c r="B110" s="53" t="s">
        <v>372</v>
      </c>
      <c r="C110" s="57">
        <v>954270.71</v>
      </c>
      <c r="D110" s="59">
        <f t="shared" si="0"/>
        <v>2.7156779635236876E-3</v>
      </c>
      <c r="E110" s="58"/>
    </row>
    <row r="111" spans="1:5" x14ac:dyDescent="0.2">
      <c r="A111" s="56">
        <v>5123</v>
      </c>
      <c r="B111" s="53" t="s">
        <v>373</v>
      </c>
      <c r="C111" s="57">
        <v>45240</v>
      </c>
      <c r="D111" s="59">
        <f t="shared" si="0"/>
        <v>1.2874467358409402E-4</v>
      </c>
      <c r="E111" s="58"/>
    </row>
    <row r="112" spans="1:5" x14ac:dyDescent="0.2">
      <c r="A112" s="56">
        <v>5124</v>
      </c>
      <c r="B112" s="53" t="s">
        <v>374</v>
      </c>
      <c r="C112" s="57">
        <v>4735074.3099999996</v>
      </c>
      <c r="D112" s="59">
        <f t="shared" si="0"/>
        <v>1.3475145809844808E-2</v>
      </c>
      <c r="E112" s="58"/>
    </row>
    <row r="113" spans="1:5" x14ac:dyDescent="0.2">
      <c r="A113" s="56">
        <v>5125</v>
      </c>
      <c r="B113" s="53" t="s">
        <v>375</v>
      </c>
      <c r="C113" s="57">
        <v>291617.11</v>
      </c>
      <c r="D113" s="59">
        <f t="shared" si="0"/>
        <v>8.2988836513012457E-4</v>
      </c>
      <c r="E113" s="58"/>
    </row>
    <row r="114" spans="1:5" x14ac:dyDescent="0.2">
      <c r="A114" s="56">
        <v>5126</v>
      </c>
      <c r="B114" s="53" t="s">
        <v>376</v>
      </c>
      <c r="C114" s="57">
        <v>16709571.76</v>
      </c>
      <c r="D114" s="59">
        <f t="shared" si="0"/>
        <v>4.7552351060371249E-2</v>
      </c>
      <c r="E114" s="58"/>
    </row>
    <row r="115" spans="1:5" x14ac:dyDescent="0.2">
      <c r="A115" s="56">
        <v>5127</v>
      </c>
      <c r="B115" s="53" t="s">
        <v>377</v>
      </c>
      <c r="C115" s="57">
        <v>2378090.65</v>
      </c>
      <c r="D115" s="59">
        <f t="shared" si="0"/>
        <v>6.7676061999919525E-3</v>
      </c>
      <c r="E115" s="58"/>
    </row>
    <row r="116" spans="1:5" x14ac:dyDescent="0.2">
      <c r="A116" s="56">
        <v>5128</v>
      </c>
      <c r="B116" s="53" t="s">
        <v>378</v>
      </c>
      <c r="C116" s="57">
        <v>80059.009999999995</v>
      </c>
      <c r="D116" s="59">
        <f t="shared" si="0"/>
        <v>2.2783313682395485E-4</v>
      </c>
      <c r="E116" s="58"/>
    </row>
    <row r="117" spans="1:5" x14ac:dyDescent="0.2">
      <c r="A117" s="56">
        <v>5129</v>
      </c>
      <c r="B117" s="53" t="s">
        <v>379</v>
      </c>
      <c r="C117" s="57">
        <v>4374276.5199999996</v>
      </c>
      <c r="D117" s="59">
        <f t="shared" si="0"/>
        <v>1.244838202329723E-2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49774909.369999997</v>
      </c>
      <c r="D118" s="59">
        <f t="shared" si="0"/>
        <v>0.14165018699200954</v>
      </c>
      <c r="E118" s="58"/>
    </row>
    <row r="119" spans="1:5" x14ac:dyDescent="0.2">
      <c r="A119" s="56">
        <v>5131</v>
      </c>
      <c r="B119" s="53" t="s">
        <v>381</v>
      </c>
      <c r="C119" s="57">
        <v>13802795.689999999</v>
      </c>
      <c r="D119" s="59">
        <f t="shared" si="0"/>
        <v>3.9280203926989159E-2</v>
      </c>
      <c r="E119" s="58"/>
    </row>
    <row r="120" spans="1:5" x14ac:dyDescent="0.2">
      <c r="A120" s="56">
        <v>5132</v>
      </c>
      <c r="B120" s="53" t="s">
        <v>382</v>
      </c>
      <c r="C120" s="57">
        <v>5052708.5999999996</v>
      </c>
      <c r="D120" s="59">
        <f t="shared" si="0"/>
        <v>1.4379074257792763E-2</v>
      </c>
      <c r="E120" s="58"/>
    </row>
    <row r="121" spans="1:5" x14ac:dyDescent="0.2">
      <c r="A121" s="56">
        <v>5133</v>
      </c>
      <c r="B121" s="53" t="s">
        <v>383</v>
      </c>
      <c r="C121" s="57">
        <v>10078301.199999999</v>
      </c>
      <c r="D121" s="59">
        <f t="shared" si="0"/>
        <v>2.8680981394256917E-2</v>
      </c>
      <c r="E121" s="58"/>
    </row>
    <row r="122" spans="1:5" x14ac:dyDescent="0.2">
      <c r="A122" s="56">
        <v>5134</v>
      </c>
      <c r="B122" s="53" t="s">
        <v>384</v>
      </c>
      <c r="C122" s="57">
        <v>2265932.0499999998</v>
      </c>
      <c r="D122" s="59">
        <f t="shared" si="0"/>
        <v>6.4484235663348132E-3</v>
      </c>
      <c r="E122" s="58"/>
    </row>
    <row r="123" spans="1:5" x14ac:dyDescent="0.2">
      <c r="A123" s="56">
        <v>5135</v>
      </c>
      <c r="B123" s="53" t="s">
        <v>385</v>
      </c>
      <c r="C123" s="57">
        <v>2121501.91</v>
      </c>
      <c r="D123" s="59">
        <f t="shared" si="0"/>
        <v>6.0374020979438994E-3</v>
      </c>
      <c r="E123" s="58"/>
    </row>
    <row r="124" spans="1:5" x14ac:dyDescent="0.2">
      <c r="A124" s="56">
        <v>5136</v>
      </c>
      <c r="B124" s="53" t="s">
        <v>386</v>
      </c>
      <c r="C124" s="57">
        <v>464685.06</v>
      </c>
      <c r="D124" s="59">
        <f t="shared" si="0"/>
        <v>1.3224077446751799E-3</v>
      </c>
      <c r="E124" s="58"/>
    </row>
    <row r="125" spans="1:5" x14ac:dyDescent="0.2">
      <c r="A125" s="56">
        <v>5137</v>
      </c>
      <c r="B125" s="53" t="s">
        <v>387</v>
      </c>
      <c r="C125" s="57">
        <v>54485.120000000003</v>
      </c>
      <c r="D125" s="59">
        <f t="shared" si="0"/>
        <v>1.5505457536671514E-4</v>
      </c>
      <c r="E125" s="58"/>
    </row>
    <row r="126" spans="1:5" x14ac:dyDescent="0.2">
      <c r="A126" s="56">
        <v>5138</v>
      </c>
      <c r="B126" s="53" t="s">
        <v>388</v>
      </c>
      <c r="C126" s="57">
        <v>12237634.07</v>
      </c>
      <c r="D126" s="59">
        <f t="shared" si="0"/>
        <v>3.4826043408128601E-2</v>
      </c>
      <c r="E126" s="58"/>
    </row>
    <row r="127" spans="1:5" x14ac:dyDescent="0.2">
      <c r="A127" s="56">
        <v>5139</v>
      </c>
      <c r="B127" s="53" t="s">
        <v>389</v>
      </c>
      <c r="C127" s="57">
        <v>3696865.67</v>
      </c>
      <c r="D127" s="59">
        <f t="shared" si="0"/>
        <v>1.0520596020521508E-2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61911135.459999993</v>
      </c>
      <c r="D128" s="59">
        <f t="shared" si="0"/>
        <v>0.17618764204284543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14782935.6</v>
      </c>
      <c r="D129" s="59">
        <f t="shared" si="0"/>
        <v>4.206950084961722E-2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14782935.6</v>
      </c>
      <c r="D131" s="59">
        <f t="shared" si="0"/>
        <v>4.206950084961722E-2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17694358.449999999</v>
      </c>
      <c r="D135" s="59">
        <f t="shared" si="0"/>
        <v>5.0354871859531511E-2</v>
      </c>
      <c r="E135" s="58"/>
    </row>
    <row r="136" spans="1:5" x14ac:dyDescent="0.2">
      <c r="A136" s="56">
        <v>5231</v>
      </c>
      <c r="B136" s="53" t="s">
        <v>397</v>
      </c>
      <c r="C136" s="57">
        <v>17694358.449999999</v>
      </c>
      <c r="D136" s="59">
        <f t="shared" si="0"/>
        <v>5.0354871859531511E-2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20166889.139999997</v>
      </c>
      <c r="D138" s="59">
        <f t="shared" si="0"/>
        <v>5.7391236948185459E-2</v>
      </c>
      <c r="E138" s="58"/>
    </row>
    <row r="139" spans="1:5" x14ac:dyDescent="0.2">
      <c r="A139" s="56">
        <v>5241</v>
      </c>
      <c r="B139" s="53" t="s">
        <v>399</v>
      </c>
      <c r="C139" s="57">
        <v>17576289.719999999</v>
      </c>
      <c r="D139" s="59">
        <f t="shared" si="0"/>
        <v>5.0018870088878578E-2</v>
      </c>
      <c r="E139" s="58"/>
    </row>
    <row r="140" spans="1:5" x14ac:dyDescent="0.2">
      <c r="A140" s="56">
        <v>5242</v>
      </c>
      <c r="B140" s="53" t="s">
        <v>400</v>
      </c>
      <c r="C140" s="57">
        <v>1499000</v>
      </c>
      <c r="D140" s="59">
        <f t="shared" si="0"/>
        <v>4.2658767838761481E-3</v>
      </c>
      <c r="E140" s="58"/>
    </row>
    <row r="141" spans="1:5" x14ac:dyDescent="0.2">
      <c r="A141" s="56">
        <v>5243</v>
      </c>
      <c r="B141" s="53" t="s">
        <v>401</v>
      </c>
      <c r="C141" s="57">
        <v>186274.93</v>
      </c>
      <c r="D141" s="59">
        <f t="shared" si="0"/>
        <v>5.3010400220490628E-4</v>
      </c>
      <c r="E141" s="58"/>
    </row>
    <row r="142" spans="1:5" x14ac:dyDescent="0.2">
      <c r="A142" s="56">
        <v>5244</v>
      </c>
      <c r="B142" s="53" t="s">
        <v>402</v>
      </c>
      <c r="C142" s="57">
        <v>905324.49</v>
      </c>
      <c r="D142" s="59">
        <f t="shared" si="0"/>
        <v>2.5763860732258264E-3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8406277.7699999996</v>
      </c>
      <c r="D143" s="59">
        <f t="shared" si="0"/>
        <v>2.3922711926522452E-2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8406277.7699999996</v>
      </c>
      <c r="D145" s="59">
        <f t="shared" si="0"/>
        <v>2.3922711926522452E-2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860674.5</v>
      </c>
      <c r="D152" s="59">
        <f t="shared" si="0"/>
        <v>2.4493204589888001E-3</v>
      </c>
      <c r="E152" s="58"/>
    </row>
    <row r="153" spans="1:5" x14ac:dyDescent="0.2">
      <c r="A153" s="56">
        <v>5281</v>
      </c>
      <c r="B153" s="53" t="s">
        <v>412</v>
      </c>
      <c r="C153" s="57">
        <v>860674.5</v>
      </c>
      <c r="D153" s="59">
        <f t="shared" si="0"/>
        <v>2.4493204589888001E-3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2830733.04</v>
      </c>
      <c r="D161" s="59">
        <f t="shared" si="0"/>
        <v>8.0557427329467322E-3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2830733.04</v>
      </c>
      <c r="D168" s="59">
        <f t="shared" si="1"/>
        <v>8.0557427329467322E-3</v>
      </c>
      <c r="E168" s="58"/>
    </row>
    <row r="169" spans="1:5" x14ac:dyDescent="0.2">
      <c r="A169" s="56">
        <v>5331</v>
      </c>
      <c r="B169" s="53" t="s">
        <v>425</v>
      </c>
      <c r="C169" s="57">
        <v>2830733.04</v>
      </c>
      <c r="D169" s="59">
        <f t="shared" si="1"/>
        <v>8.0557427329467322E-3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9430649.5499999989</v>
      </c>
      <c r="D186" s="59">
        <f t="shared" si="1"/>
        <v>2.6837884571192152E-2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9430649.5499999989</v>
      </c>
      <c r="D187" s="59">
        <f t="shared" si="1"/>
        <v>2.6837884571192152E-2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1924449.36</v>
      </c>
      <c r="D190" s="59">
        <f t="shared" si="1"/>
        <v>5.4766269823677861E-3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7076610.8200000003</v>
      </c>
      <c r="D192" s="59">
        <f t="shared" si="1"/>
        <v>2.01387256875015E-2</v>
      </c>
      <c r="E192" s="58"/>
    </row>
    <row r="193" spans="1:5" x14ac:dyDescent="0.2">
      <c r="A193" s="56">
        <v>5516</v>
      </c>
      <c r="B193" s="53" t="s">
        <v>448</v>
      </c>
      <c r="C193" s="57">
        <v>275400</v>
      </c>
      <c r="D193" s="59">
        <f t="shared" si="1"/>
        <v>7.8373746916577129E-4</v>
      </c>
      <c r="E193" s="58"/>
    </row>
    <row r="194" spans="1:5" x14ac:dyDescent="0.2">
      <c r="A194" s="56">
        <v>5517</v>
      </c>
      <c r="B194" s="53" t="s">
        <v>449</v>
      </c>
      <c r="C194" s="57">
        <v>154189.37</v>
      </c>
      <c r="D194" s="59">
        <f t="shared" si="1"/>
        <v>4.3879443215709765E-4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75343708.849999994</v>
      </c>
      <c r="D219" s="59">
        <f t="shared" si="1"/>
        <v>0.21441426177073972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75343708.849999994</v>
      </c>
      <c r="D220" s="59">
        <f t="shared" si="1"/>
        <v>0.21441426177073972</v>
      </c>
      <c r="E220" s="58"/>
    </row>
    <row r="221" spans="1:5" x14ac:dyDescent="0.2">
      <c r="A221" s="56">
        <v>5611</v>
      </c>
      <c r="B221" s="53" t="s">
        <v>469</v>
      </c>
      <c r="C221" s="57">
        <v>75343708.849999994</v>
      </c>
      <c r="D221" s="59">
        <f t="shared" si="1"/>
        <v>0.21441426177073972</v>
      </c>
      <c r="E221" s="58"/>
    </row>
    <row r="226" spans="1:1" x14ac:dyDescent="0.2">
      <c r="A226" s="22" t="s">
        <v>630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view="pageBreakPreview" zoomScale="150" zoomScaleNormal="100" zoomScaleSheetLayoutView="150" workbookViewId="0">
      <selection activeCell="B41" sqref="B4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6" t="s">
        <v>628</v>
      </c>
      <c r="B1" s="146"/>
      <c r="C1" s="146"/>
      <c r="D1" s="29" t="s">
        <v>614</v>
      </c>
      <c r="E1" s="30">
        <v>2022</v>
      </c>
    </row>
    <row r="2" spans="1:5" ht="18.95" customHeight="1" x14ac:dyDescent="0.2">
      <c r="A2" s="146" t="s">
        <v>622</v>
      </c>
      <c r="B2" s="146"/>
      <c r="C2" s="146"/>
      <c r="D2" s="16" t="s">
        <v>619</v>
      </c>
      <c r="E2" s="30" t="str">
        <f>ESF!H2</f>
        <v>TRIMESTRAL</v>
      </c>
    </row>
    <row r="3" spans="1:5" ht="18.95" customHeight="1" x14ac:dyDescent="0.2">
      <c r="A3" s="146" t="s">
        <v>629</v>
      </c>
      <c r="B3" s="146"/>
      <c r="C3" s="146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75620483.239999995</v>
      </c>
    </row>
    <row r="9" spans="1:5" x14ac:dyDescent="0.2">
      <c r="A9" s="35">
        <v>3120</v>
      </c>
      <c r="B9" s="31" t="s">
        <v>470</v>
      </c>
      <c r="C9" s="36">
        <v>5052682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106892410.40000001</v>
      </c>
    </row>
    <row r="15" spans="1:5" x14ac:dyDescent="0.2">
      <c r="A15" s="35">
        <v>3220</v>
      </c>
      <c r="B15" s="31" t="s">
        <v>474</v>
      </c>
      <c r="C15" s="36">
        <v>508547824.01999998</v>
      </c>
    </row>
    <row r="16" spans="1:5" x14ac:dyDescent="0.2">
      <c r="A16" s="35">
        <v>3230</v>
      </c>
      <c r="B16" s="31" t="s">
        <v>475</v>
      </c>
      <c r="C16" s="36">
        <f>SUM(C17:C20)</f>
        <v>41444.5</v>
      </c>
    </row>
    <row r="17" spans="1:3" x14ac:dyDescent="0.2">
      <c r="A17" s="35">
        <v>3231</v>
      </c>
      <c r="B17" s="31" t="s">
        <v>476</v>
      </c>
      <c r="C17" s="36">
        <v>41444.5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  <row r="30" spans="1:3" x14ac:dyDescent="0.2">
      <c r="A30" s="31" t="s">
        <v>630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2"/>
  <sheetViews>
    <sheetView view="pageBreakPreview" zoomScale="120" zoomScaleNormal="100" zoomScaleSheetLayoutView="120" workbookViewId="0">
      <selection activeCell="A2" sqref="A2:C2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3.5" customHeight="1" x14ac:dyDescent="0.25">
      <c r="A1" s="146" t="s">
        <v>628</v>
      </c>
      <c r="B1" s="146"/>
      <c r="C1" s="146"/>
      <c r="D1" s="29" t="s">
        <v>614</v>
      </c>
      <c r="E1" s="30">
        <v>2022</v>
      </c>
    </row>
    <row r="2" spans="1:5" s="37" customFormat="1" ht="13.5" customHeight="1" x14ac:dyDescent="0.25">
      <c r="A2" s="146" t="s">
        <v>623</v>
      </c>
      <c r="B2" s="146"/>
      <c r="C2" s="146"/>
      <c r="D2" s="16" t="s">
        <v>619</v>
      </c>
      <c r="E2" s="30" t="str">
        <f>ESF!H2</f>
        <v>TRIMESTRAL</v>
      </c>
    </row>
    <row r="3" spans="1:5" s="37" customFormat="1" ht="13.5" customHeight="1" x14ac:dyDescent="0.25">
      <c r="A3" s="146" t="s">
        <v>629</v>
      </c>
      <c r="B3" s="146"/>
      <c r="C3" s="146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35847235.490000002</v>
      </c>
      <c r="D9" s="36">
        <v>13951121.300000001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38699014.439999998</v>
      </c>
      <c r="D11" s="36">
        <v>25258526.420000002</v>
      </c>
    </row>
    <row r="12" spans="1:5" x14ac:dyDescent="0.2">
      <c r="A12" s="35">
        <v>1115</v>
      </c>
      <c r="B12" s="31" t="s">
        <v>199</v>
      </c>
      <c r="C12" s="36">
        <v>106206.45</v>
      </c>
      <c r="D12" s="36">
        <v>1862301.54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74652456.38000001</v>
      </c>
      <c r="D15" s="36">
        <f>SUM(D8:D14)</f>
        <v>41071949.259999998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579427265.82000005</v>
      </c>
    </row>
    <row r="21" spans="1:5" x14ac:dyDescent="0.2">
      <c r="A21" s="35">
        <v>1231</v>
      </c>
      <c r="B21" s="31" t="s">
        <v>232</v>
      </c>
      <c r="C21" s="36">
        <v>51460547.950000003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38433753.219999999</v>
      </c>
    </row>
    <row r="24" spans="1:5" x14ac:dyDescent="0.2">
      <c r="A24" s="35">
        <v>1234</v>
      </c>
      <c r="B24" s="31" t="s">
        <v>235</v>
      </c>
      <c r="C24" s="36">
        <v>3707196.86</v>
      </c>
    </row>
    <row r="25" spans="1:5" x14ac:dyDescent="0.2">
      <c r="A25" s="35">
        <v>1235</v>
      </c>
      <c r="B25" s="31" t="s">
        <v>236</v>
      </c>
      <c r="C25" s="36">
        <v>475036574.44999999</v>
      </c>
    </row>
    <row r="26" spans="1:5" x14ac:dyDescent="0.2">
      <c r="A26" s="35">
        <v>1236</v>
      </c>
      <c r="B26" s="31" t="s">
        <v>237</v>
      </c>
      <c r="C26" s="36">
        <v>10789193.34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88434493.469999999</v>
      </c>
    </row>
    <row r="29" spans="1:5" x14ac:dyDescent="0.2">
      <c r="A29" s="35">
        <v>1241</v>
      </c>
      <c r="B29" s="31" t="s">
        <v>240</v>
      </c>
      <c r="C29" s="36">
        <v>12962021.74</v>
      </c>
    </row>
    <row r="30" spans="1:5" x14ac:dyDescent="0.2">
      <c r="A30" s="35">
        <v>1242</v>
      </c>
      <c r="B30" s="31" t="s">
        <v>241</v>
      </c>
      <c r="C30" s="36">
        <v>2536478.52</v>
      </c>
    </row>
    <row r="31" spans="1:5" x14ac:dyDescent="0.2">
      <c r="A31" s="35">
        <v>1243</v>
      </c>
      <c r="B31" s="31" t="s">
        <v>242</v>
      </c>
      <c r="C31" s="36">
        <v>302906.81</v>
      </c>
    </row>
    <row r="32" spans="1:5" x14ac:dyDescent="0.2">
      <c r="A32" s="35">
        <v>1244</v>
      </c>
      <c r="B32" s="31" t="s">
        <v>243</v>
      </c>
      <c r="C32" s="36">
        <v>59477112.100000001</v>
      </c>
    </row>
    <row r="33" spans="1:5" x14ac:dyDescent="0.2">
      <c r="A33" s="35">
        <v>1245</v>
      </c>
      <c r="B33" s="31" t="s">
        <v>244</v>
      </c>
      <c r="C33" s="36">
        <v>1793075.22</v>
      </c>
    </row>
    <row r="34" spans="1:5" x14ac:dyDescent="0.2">
      <c r="A34" s="35">
        <v>1246</v>
      </c>
      <c r="B34" s="31" t="s">
        <v>245</v>
      </c>
      <c r="C34" s="36">
        <v>10100904.92</v>
      </c>
    </row>
    <row r="35" spans="1:5" x14ac:dyDescent="0.2">
      <c r="A35" s="35">
        <v>1247</v>
      </c>
      <c r="B35" s="31" t="s">
        <v>246</v>
      </c>
      <c r="C35" s="36">
        <v>283244.15999999997</v>
      </c>
    </row>
    <row r="36" spans="1:5" x14ac:dyDescent="0.2">
      <c r="A36" s="35">
        <v>1248</v>
      </c>
      <c r="B36" s="31" t="s">
        <v>247</v>
      </c>
      <c r="C36" s="36">
        <v>978750</v>
      </c>
    </row>
    <row r="37" spans="1:5" x14ac:dyDescent="0.2">
      <c r="A37" s="35">
        <v>1250</v>
      </c>
      <c r="B37" s="31" t="s">
        <v>249</v>
      </c>
      <c r="C37" s="36">
        <f>SUM(C38:C42)</f>
        <v>1633176.83</v>
      </c>
    </row>
    <row r="38" spans="1:5" x14ac:dyDescent="0.2">
      <c r="A38" s="35">
        <v>1251</v>
      </c>
      <c r="B38" s="31" t="s">
        <v>250</v>
      </c>
      <c r="C38" s="36">
        <v>1561951.53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71225.3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9430649.5499999989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9430649.5499999989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1924449.36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7076610.8200000003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275400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154189.37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75343708.849999994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75343708.849999994</v>
      </c>
    </row>
    <row r="82" spans="1:1" x14ac:dyDescent="0.2">
      <c r="A82" s="31" t="s">
        <v>630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2023-01-31T20:23:10Z</cp:lastPrinted>
  <dcterms:created xsi:type="dcterms:W3CDTF">2012-12-11T20:36:24Z</dcterms:created>
  <dcterms:modified xsi:type="dcterms:W3CDTF">2023-02-13T21:05:20Z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